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35" windowWidth="14355" windowHeight="4680" activeTab="1"/>
  </bookViews>
  <sheets>
    <sheet name="2016" sheetId="4" r:id="rId1"/>
    <sheet name="2017" sheetId="5" r:id="rId2"/>
    <sheet name="2018" sheetId="6" r:id="rId3"/>
  </sheets>
  <calcPr calcId="124519"/>
</workbook>
</file>

<file path=xl/calcChain.xml><?xml version="1.0" encoding="utf-8"?>
<calcChain xmlns="http://schemas.openxmlformats.org/spreadsheetml/2006/main">
  <c r="G14" i="5"/>
  <c r="G23" i="4"/>
  <c r="H21"/>
  <c r="H17"/>
  <c r="H16"/>
  <c r="H15"/>
  <c r="H12"/>
  <c r="H10"/>
  <c r="H9"/>
  <c r="H8"/>
  <c r="H5"/>
  <c r="H7" i="6"/>
  <c r="H14" i="5"/>
  <c r="H23" i="4" l="1"/>
</calcChain>
</file>

<file path=xl/sharedStrings.xml><?xml version="1.0" encoding="utf-8"?>
<sst xmlns="http://schemas.openxmlformats.org/spreadsheetml/2006/main" count="129" uniqueCount="66">
  <si>
    <t>Redni broj</t>
  </si>
  <si>
    <t>Naziv opreme</t>
  </si>
  <si>
    <t>Model</t>
  </si>
  <si>
    <t>Proizvođač</t>
  </si>
  <si>
    <t>Količina</t>
  </si>
  <si>
    <t>Vrednost</t>
  </si>
  <si>
    <t>Donator</t>
  </si>
  <si>
    <t>UKUPNO</t>
  </si>
  <si>
    <t>Ujedinjeni Arapski Emirati</t>
  </si>
  <si>
    <t>Aparat za anesteziju pokretni</t>
  </si>
  <si>
    <t>Drager</t>
  </si>
  <si>
    <t>Humanitarna organizacija Tika-Turska</t>
  </si>
  <si>
    <t>Laproskop rigidni video</t>
  </si>
  <si>
    <t>Ginekološki operacioni sto</t>
  </si>
  <si>
    <t>Premium 1c</t>
  </si>
  <si>
    <t>Invidia medical</t>
  </si>
  <si>
    <t>SMS Medical</t>
  </si>
  <si>
    <t>Aparat za otoakustičku emisiju/skrining sluha novorođenčeta</t>
  </si>
  <si>
    <t>Inkubator transportni</t>
  </si>
  <si>
    <t>Inkubator za standardnu negu otvoreni</t>
  </si>
  <si>
    <t>Kardiotokograf</t>
  </si>
  <si>
    <t>Sto akušerski, električni pogon</t>
  </si>
  <si>
    <t>Sto operacioni elektrohidraulični</t>
  </si>
  <si>
    <t>Sto za reanimaciju novorođenčeta</t>
  </si>
  <si>
    <t>Sterilizator parni, autoklav</t>
  </si>
  <si>
    <t>Fluorogafski redgentski system mobilni</t>
  </si>
  <si>
    <t>Elektrooperaciona jedinica</t>
  </si>
  <si>
    <t>Suvi sterilizator</t>
  </si>
  <si>
    <t>Aparat za anesteziju</t>
  </si>
  <si>
    <t>Sistem za ultrazvuk ginekološki</t>
  </si>
  <si>
    <t>Sistem za ultrazvuk kardiološki</t>
  </si>
  <si>
    <t>Sistem za ultrazvuk</t>
  </si>
  <si>
    <t>Sistem za monitoring</t>
  </si>
  <si>
    <t>Madsen astera sa acp HDA300</t>
  </si>
  <si>
    <t>Olidef CE-0407</t>
  </si>
  <si>
    <t>Baby nest I/700</t>
  </si>
  <si>
    <t>Bistos BT350</t>
  </si>
  <si>
    <t>Uzmucii JM-3F</t>
  </si>
  <si>
    <t>Ernuc Beby rest M100</t>
  </si>
  <si>
    <t>SMS V570</t>
  </si>
  <si>
    <t>Gonoray zen7000</t>
  </si>
  <si>
    <t>Uzuncu Ek410</t>
  </si>
  <si>
    <t>Elektromag</t>
  </si>
  <si>
    <t>SMS-2000</t>
  </si>
  <si>
    <t>Sonoace R7</t>
  </si>
  <si>
    <t>Uzumcu Visio-std</t>
  </si>
  <si>
    <t>Edan F9</t>
  </si>
  <si>
    <t>Samsung</t>
  </si>
  <si>
    <t>Osnovni dijagnostički rentgengrafski sistem stacionarni, digitalni</t>
  </si>
  <si>
    <t>Mamografski retgenski sistem, stacionarni, analogni</t>
  </si>
  <si>
    <t>Sistem za CT za celo telo</t>
  </si>
  <si>
    <t>Sistem za MR za celo telo, sa super provodnim magnetom</t>
  </si>
  <si>
    <t>Sistem za ultrazvuk za opštu upotrebu</t>
  </si>
  <si>
    <t>Sistem za arhiviranje slike i komunikaciju, radiološki</t>
  </si>
  <si>
    <t>Combi digital R90</t>
  </si>
  <si>
    <t>Selenia 6000</t>
  </si>
  <si>
    <t>Ingenuiti core</t>
  </si>
  <si>
    <t>Ingenia 1,5 TCX</t>
  </si>
  <si>
    <t>Afiniti 5Dg</t>
  </si>
  <si>
    <t>Intelli Space</t>
  </si>
  <si>
    <t>Fabijus Tiro</t>
  </si>
  <si>
    <t>Philips</t>
  </si>
  <si>
    <t>Hologic</t>
  </si>
  <si>
    <t>Histeroskop savitljivi</t>
  </si>
  <si>
    <t>Sistem za monitoring hemodinamičkih finkcija</t>
  </si>
  <si>
    <t>IntelliVue MX800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</si>
</sst>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mbria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" fontId="0" fillId="0" borderId="3" xfId="0" applyNumberFormat="1" applyBorder="1" applyAlignment="1">
      <alignment horizontal="center"/>
    </xf>
    <xf numFmtId="4" fontId="0" fillId="0" borderId="5" xfId="0" applyNumberFormat="1" applyBorder="1" applyAlignment="1">
      <alignment horizontal="center"/>
    </xf>
    <xf numFmtId="4" fontId="0" fillId="0" borderId="6" xfId="0" applyNumberForma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2" borderId="0" xfId="0" applyFill="1"/>
    <xf numFmtId="0" fontId="1" fillId="0" borderId="14" xfId="0" applyFont="1" applyBorder="1" applyAlignment="1">
      <alignment horizontal="center"/>
    </xf>
    <xf numFmtId="0" fontId="2" fillId="0" borderId="1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" fontId="0" fillId="0" borderId="3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" fontId="0" fillId="0" borderId="4" xfId="0" applyNumberFormat="1" applyBorder="1" applyAlignment="1">
      <alignment horizontal="center" vertical="center" wrapText="1"/>
    </xf>
    <xf numFmtId="4" fontId="0" fillId="0" borderId="15" xfId="0" applyNumberFormat="1" applyBorder="1" applyAlignment="1">
      <alignment horizontal="center" vertical="center" wrapText="1"/>
    </xf>
    <xf numFmtId="4" fontId="0" fillId="0" borderId="6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4"/>
  <sheetViews>
    <sheetView topLeftCell="A4" workbookViewId="0">
      <selection activeCell="A22" sqref="A22:XFD22"/>
    </sheetView>
  </sheetViews>
  <sheetFormatPr defaultRowHeight="15"/>
  <cols>
    <col min="3" max="3" width="56.140625" customWidth="1"/>
    <col min="4" max="4" width="37.28515625" customWidth="1"/>
    <col min="5" max="5" width="30.28515625" customWidth="1"/>
    <col min="6" max="6" width="14.140625" customWidth="1"/>
    <col min="7" max="7" width="11.28515625" customWidth="1"/>
    <col min="8" max="8" width="21" customWidth="1"/>
  </cols>
  <sheetData>
    <row r="1" spans="1:9" ht="32.25" customHeight="1" thickBot="1">
      <c r="A1" s="16"/>
      <c r="B1" s="16"/>
      <c r="C1" s="16"/>
      <c r="D1" s="16"/>
      <c r="E1" s="16"/>
      <c r="F1" s="16"/>
      <c r="G1" s="16"/>
      <c r="H1" s="16"/>
      <c r="I1" s="16"/>
    </row>
    <row r="2" spans="1:9">
      <c r="A2" s="16"/>
      <c r="B2" s="11" t="s">
        <v>0</v>
      </c>
      <c r="C2" s="11" t="s">
        <v>1</v>
      </c>
      <c r="D2" s="12" t="s">
        <v>6</v>
      </c>
      <c r="E2" s="12" t="s">
        <v>2</v>
      </c>
      <c r="F2" s="11" t="s">
        <v>3</v>
      </c>
      <c r="G2" s="13" t="s">
        <v>4</v>
      </c>
      <c r="H2" s="11" t="s">
        <v>5</v>
      </c>
      <c r="I2" s="16"/>
    </row>
    <row r="3" spans="1:9">
      <c r="A3" s="16"/>
      <c r="B3" s="2">
        <v>1</v>
      </c>
      <c r="C3" s="22" t="s">
        <v>9</v>
      </c>
      <c r="D3" s="23" t="s">
        <v>8</v>
      </c>
      <c r="E3" s="23"/>
      <c r="F3" s="22" t="s">
        <v>10</v>
      </c>
      <c r="G3" s="24">
        <v>1</v>
      </c>
      <c r="H3" s="25">
        <v>4498958.7</v>
      </c>
      <c r="I3" s="16"/>
    </row>
    <row r="4" spans="1:9" ht="30">
      <c r="A4" s="16"/>
      <c r="B4" s="2">
        <v>2</v>
      </c>
      <c r="C4" s="22" t="s">
        <v>12</v>
      </c>
      <c r="D4" s="23" t="s">
        <v>11</v>
      </c>
      <c r="E4" s="23" t="s">
        <v>14</v>
      </c>
      <c r="F4" s="22" t="s">
        <v>15</v>
      </c>
      <c r="G4" s="24">
        <v>1</v>
      </c>
      <c r="H4" s="25">
        <v>3945433</v>
      </c>
      <c r="I4" s="16"/>
    </row>
    <row r="5" spans="1:9">
      <c r="A5" s="16"/>
      <c r="B5" s="2">
        <v>3</v>
      </c>
      <c r="C5" s="22" t="s">
        <v>13</v>
      </c>
      <c r="D5" s="23" t="s">
        <v>11</v>
      </c>
      <c r="E5" s="23"/>
      <c r="F5" s="22" t="s">
        <v>16</v>
      </c>
      <c r="G5" s="24">
        <v>2</v>
      </c>
      <c r="H5" s="25">
        <f>863063*2</f>
        <v>1726126</v>
      </c>
      <c r="I5" s="16"/>
    </row>
    <row r="6" spans="1:9" ht="30">
      <c r="A6" s="16"/>
      <c r="B6" s="3">
        <v>4</v>
      </c>
      <c r="C6" s="26" t="s">
        <v>17</v>
      </c>
      <c r="D6" s="27" t="s">
        <v>11</v>
      </c>
      <c r="E6" s="27" t="s">
        <v>33</v>
      </c>
      <c r="F6" s="26"/>
      <c r="G6" s="28">
        <v>1</v>
      </c>
      <c r="H6" s="29">
        <v>1573200</v>
      </c>
      <c r="I6" s="16"/>
    </row>
    <row r="7" spans="1:9">
      <c r="A7" s="16"/>
      <c r="B7" s="3">
        <v>5</v>
      </c>
      <c r="C7" s="26" t="s">
        <v>18</v>
      </c>
      <c r="D7" s="27" t="s">
        <v>11</v>
      </c>
      <c r="E7" s="27" t="s">
        <v>34</v>
      </c>
      <c r="F7" s="26"/>
      <c r="G7" s="28">
        <v>1</v>
      </c>
      <c r="H7" s="29">
        <v>2280953</v>
      </c>
      <c r="I7" s="16"/>
    </row>
    <row r="8" spans="1:9">
      <c r="A8" s="16"/>
      <c r="B8" s="3">
        <v>6</v>
      </c>
      <c r="C8" s="26" t="s">
        <v>19</v>
      </c>
      <c r="D8" s="27" t="s">
        <v>11</v>
      </c>
      <c r="E8" s="27" t="s">
        <v>35</v>
      </c>
      <c r="F8" s="26"/>
      <c r="G8" s="28">
        <v>3</v>
      </c>
      <c r="H8" s="29">
        <f>1109653*3</f>
        <v>3328959</v>
      </c>
      <c r="I8" s="16"/>
    </row>
    <row r="9" spans="1:9">
      <c r="A9" s="16"/>
      <c r="B9" s="3">
        <v>7</v>
      </c>
      <c r="C9" s="26" t="s">
        <v>20</v>
      </c>
      <c r="D9" s="27" t="s">
        <v>11</v>
      </c>
      <c r="E9" s="27" t="s">
        <v>36</v>
      </c>
      <c r="F9" s="26"/>
      <c r="G9" s="28">
        <v>9</v>
      </c>
      <c r="H9" s="29">
        <f>135624*9</f>
        <v>1220616</v>
      </c>
      <c r="I9" s="16"/>
    </row>
    <row r="10" spans="1:9">
      <c r="A10" s="16"/>
      <c r="B10" s="3">
        <v>8</v>
      </c>
      <c r="C10" s="26" t="s">
        <v>21</v>
      </c>
      <c r="D10" s="27" t="s">
        <v>11</v>
      </c>
      <c r="E10" s="27" t="s">
        <v>37</v>
      </c>
      <c r="F10" s="26"/>
      <c r="G10" s="28">
        <v>7</v>
      </c>
      <c r="H10" s="29">
        <f>184942*7</f>
        <v>1294594</v>
      </c>
      <c r="I10" s="16"/>
    </row>
    <row r="11" spans="1:9">
      <c r="A11" s="16"/>
      <c r="B11" s="3">
        <v>9</v>
      </c>
      <c r="C11" s="26" t="s">
        <v>22</v>
      </c>
      <c r="D11" s="27" t="s">
        <v>11</v>
      </c>
      <c r="E11" s="27"/>
      <c r="F11" s="26"/>
      <c r="G11" s="28">
        <v>1</v>
      </c>
      <c r="H11" s="29"/>
      <c r="I11" s="16"/>
    </row>
    <row r="12" spans="1:9">
      <c r="A12" s="16"/>
      <c r="B12" s="3">
        <v>10</v>
      </c>
      <c r="C12" s="26" t="s">
        <v>23</v>
      </c>
      <c r="D12" s="27" t="s">
        <v>11</v>
      </c>
      <c r="E12" s="27" t="s">
        <v>38</v>
      </c>
      <c r="F12" s="26"/>
      <c r="G12" s="28">
        <v>5</v>
      </c>
      <c r="H12" s="29">
        <f>271248*5</f>
        <v>1356240</v>
      </c>
      <c r="I12" s="16"/>
    </row>
    <row r="13" spans="1:9">
      <c r="A13" s="16"/>
      <c r="B13" s="3">
        <v>11</v>
      </c>
      <c r="C13" s="26" t="s">
        <v>24</v>
      </c>
      <c r="D13" s="27" t="s">
        <v>11</v>
      </c>
      <c r="E13" s="27" t="s">
        <v>39</v>
      </c>
      <c r="F13" s="26"/>
      <c r="G13" s="28">
        <v>1</v>
      </c>
      <c r="H13" s="29">
        <v>2404248</v>
      </c>
      <c r="I13" s="16"/>
    </row>
    <row r="14" spans="1:9">
      <c r="A14" s="16"/>
      <c r="B14" s="3">
        <v>12</v>
      </c>
      <c r="C14" s="26" t="s">
        <v>25</v>
      </c>
      <c r="D14" s="27" t="s">
        <v>11</v>
      </c>
      <c r="E14" s="27" t="s">
        <v>40</v>
      </c>
      <c r="F14" s="26"/>
      <c r="G14" s="28">
        <v>1</v>
      </c>
      <c r="H14" s="29">
        <v>6103092.5999999996</v>
      </c>
      <c r="I14" s="16"/>
    </row>
    <row r="15" spans="1:9">
      <c r="A15" s="16"/>
      <c r="B15" s="3">
        <v>13</v>
      </c>
      <c r="C15" s="26" t="s">
        <v>26</v>
      </c>
      <c r="D15" s="27" t="s">
        <v>11</v>
      </c>
      <c r="E15" s="27" t="s">
        <v>41</v>
      </c>
      <c r="F15" s="26"/>
      <c r="G15" s="28">
        <v>2</v>
      </c>
      <c r="H15" s="29">
        <f>400708*2</f>
        <v>801416</v>
      </c>
      <c r="I15" s="16"/>
    </row>
    <row r="16" spans="1:9">
      <c r="A16" s="16"/>
      <c r="B16" s="3">
        <v>14</v>
      </c>
      <c r="C16" s="26" t="s">
        <v>27</v>
      </c>
      <c r="D16" s="27" t="s">
        <v>11</v>
      </c>
      <c r="E16" s="27" t="s">
        <v>42</v>
      </c>
      <c r="F16" s="26"/>
      <c r="G16" s="28">
        <v>3</v>
      </c>
      <c r="H16" s="29">
        <f>3*246589.6</f>
        <v>739768.8</v>
      </c>
      <c r="I16" s="16"/>
    </row>
    <row r="17" spans="1:9">
      <c r="A17" s="16"/>
      <c r="B17" s="3">
        <v>15</v>
      </c>
      <c r="C17" s="26" t="s">
        <v>28</v>
      </c>
      <c r="D17" s="27" t="s">
        <v>11</v>
      </c>
      <c r="E17" s="27" t="s">
        <v>43</v>
      </c>
      <c r="F17" s="26" t="s">
        <v>16</v>
      </c>
      <c r="G17" s="28">
        <v>2</v>
      </c>
      <c r="H17" s="29">
        <f>2*2465896</f>
        <v>4931792</v>
      </c>
      <c r="I17" s="16"/>
    </row>
    <row r="18" spans="1:9">
      <c r="A18" s="16"/>
      <c r="B18" s="3">
        <v>16</v>
      </c>
      <c r="C18" s="26" t="s">
        <v>29</v>
      </c>
      <c r="D18" s="27" t="s">
        <v>11</v>
      </c>
      <c r="E18" s="27" t="s">
        <v>44</v>
      </c>
      <c r="F18" s="26" t="s">
        <v>47</v>
      </c>
      <c r="G18" s="28">
        <v>1</v>
      </c>
      <c r="H18" s="29">
        <v>4315318</v>
      </c>
      <c r="I18" s="16"/>
    </row>
    <row r="19" spans="1:9">
      <c r="A19" s="16"/>
      <c r="B19" s="3">
        <v>17</v>
      </c>
      <c r="C19" s="26" t="s">
        <v>30</v>
      </c>
      <c r="D19" s="27" t="s">
        <v>11</v>
      </c>
      <c r="E19" s="27" t="s">
        <v>44</v>
      </c>
      <c r="F19" s="26" t="s">
        <v>47</v>
      </c>
      <c r="G19" s="28">
        <v>1</v>
      </c>
      <c r="H19" s="29">
        <v>3698844</v>
      </c>
      <c r="I19" s="16"/>
    </row>
    <row r="20" spans="1:9">
      <c r="A20" s="16"/>
      <c r="B20" s="3">
        <v>18</v>
      </c>
      <c r="C20" s="26" t="s">
        <v>31</v>
      </c>
      <c r="D20" s="27" t="s">
        <v>11</v>
      </c>
      <c r="E20" s="27" t="s">
        <v>44</v>
      </c>
      <c r="F20" s="26" t="s">
        <v>47</v>
      </c>
      <c r="G20" s="28">
        <v>1</v>
      </c>
      <c r="H20" s="29">
        <v>2687826.64</v>
      </c>
      <c r="I20" s="16"/>
    </row>
    <row r="21" spans="1:9">
      <c r="A21" s="16"/>
      <c r="B21" s="3">
        <v>19</v>
      </c>
      <c r="C21" s="26" t="s">
        <v>32</v>
      </c>
      <c r="D21" s="27" t="s">
        <v>11</v>
      </c>
      <c r="E21" s="27" t="s">
        <v>45</v>
      </c>
      <c r="F21" s="26"/>
      <c r="G21" s="28">
        <v>8</v>
      </c>
      <c r="H21" s="29">
        <f>8*92471</f>
        <v>739768</v>
      </c>
      <c r="I21" s="16"/>
    </row>
    <row r="22" spans="1:9" ht="15.75" thickBot="1">
      <c r="A22" s="16"/>
      <c r="B22" s="3">
        <v>20</v>
      </c>
      <c r="C22" s="26" t="s">
        <v>20</v>
      </c>
      <c r="D22" s="27" t="s">
        <v>11</v>
      </c>
      <c r="E22" s="27" t="s">
        <v>46</v>
      </c>
      <c r="F22" s="26"/>
      <c r="G22" s="28">
        <v>1</v>
      </c>
      <c r="H22" s="29">
        <v>135624</v>
      </c>
      <c r="I22" s="16"/>
    </row>
    <row r="23" spans="1:9" ht="15.75" thickBot="1">
      <c r="A23" s="16"/>
      <c r="B23" s="19" t="s">
        <v>7</v>
      </c>
      <c r="C23" s="20"/>
      <c r="D23" s="20"/>
      <c r="E23" s="20"/>
      <c r="F23" s="20"/>
      <c r="G23" s="17">
        <f>SUM(G3:G22)</f>
        <v>52</v>
      </c>
      <c r="H23" s="10">
        <f>SUM(H3:H22)</f>
        <v>47782777.739999995</v>
      </c>
      <c r="I23" s="16"/>
    </row>
    <row r="24" spans="1:9" ht="30.75" customHeight="1">
      <c r="A24" s="16"/>
      <c r="B24" s="16"/>
      <c r="C24" s="16"/>
      <c r="D24" s="16"/>
      <c r="E24" s="16"/>
      <c r="F24" s="16"/>
      <c r="G24" s="16"/>
      <c r="H24" s="16"/>
      <c r="I24" s="16"/>
    </row>
  </sheetData>
  <mergeCells count="1">
    <mergeCell ref="B23:F2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C9" sqref="C9"/>
    </sheetView>
  </sheetViews>
  <sheetFormatPr defaultRowHeight="15"/>
  <cols>
    <col min="2" max="2" width="9.85546875" customWidth="1"/>
    <col min="3" max="3" width="59.85546875" customWidth="1"/>
    <col min="4" max="4" width="37.28515625" customWidth="1"/>
    <col min="5" max="5" width="27.7109375" customWidth="1"/>
    <col min="6" max="6" width="13.42578125" customWidth="1"/>
    <col min="8" max="8" width="19" customWidth="1"/>
  </cols>
  <sheetData>
    <row r="1" spans="1:9" ht="33" customHeight="1" thickBot="1">
      <c r="A1" s="16"/>
      <c r="B1" s="16"/>
      <c r="C1" s="16"/>
      <c r="D1" s="16"/>
      <c r="E1" s="16"/>
      <c r="F1" s="16"/>
      <c r="G1" s="16"/>
      <c r="H1" s="16"/>
      <c r="I1" s="16"/>
    </row>
    <row r="2" spans="1:9">
      <c r="A2" s="16"/>
      <c r="B2" s="11" t="s">
        <v>0</v>
      </c>
      <c r="C2" s="11" t="s">
        <v>1</v>
      </c>
      <c r="D2" s="12" t="s">
        <v>6</v>
      </c>
      <c r="E2" s="12" t="s">
        <v>2</v>
      </c>
      <c r="F2" s="11" t="s">
        <v>3</v>
      </c>
      <c r="G2" s="13" t="s">
        <v>4</v>
      </c>
      <c r="H2" s="11" t="s">
        <v>5</v>
      </c>
      <c r="I2" s="16"/>
    </row>
    <row r="3" spans="1:9">
      <c r="A3" s="16"/>
      <c r="B3" s="22">
        <v>1</v>
      </c>
      <c r="C3" s="22" t="s">
        <v>48</v>
      </c>
      <c r="D3" s="23" t="s">
        <v>8</v>
      </c>
      <c r="E3" s="23" t="s">
        <v>54</v>
      </c>
      <c r="F3" s="22" t="s">
        <v>61</v>
      </c>
      <c r="G3" s="18">
        <v>1</v>
      </c>
      <c r="H3" s="25">
        <v>24132600</v>
      </c>
      <c r="I3" s="16"/>
    </row>
    <row r="4" spans="1:9">
      <c r="A4" s="16"/>
      <c r="B4" s="22">
        <v>2</v>
      </c>
      <c r="C4" s="22" t="s">
        <v>49</v>
      </c>
      <c r="D4" s="23" t="s">
        <v>8</v>
      </c>
      <c r="E4" s="23" t="s">
        <v>55</v>
      </c>
      <c r="F4" s="22" t="s">
        <v>62</v>
      </c>
      <c r="G4" s="18">
        <v>1</v>
      </c>
      <c r="H4" s="25">
        <v>21432750</v>
      </c>
      <c r="I4" s="16"/>
    </row>
    <row r="5" spans="1:9">
      <c r="A5" s="16"/>
      <c r="B5" s="22">
        <v>3</v>
      </c>
      <c r="C5" s="22" t="s">
        <v>50</v>
      </c>
      <c r="D5" s="23" t="s">
        <v>8</v>
      </c>
      <c r="E5" s="23" t="s">
        <v>56</v>
      </c>
      <c r="F5" s="22" t="s">
        <v>61</v>
      </c>
      <c r="G5" s="18">
        <v>1</v>
      </c>
      <c r="H5" s="25">
        <v>35670000</v>
      </c>
      <c r="I5" s="16"/>
    </row>
    <row r="6" spans="1:9">
      <c r="A6" s="16"/>
      <c r="B6" s="26">
        <v>4</v>
      </c>
      <c r="C6" s="26" t="s">
        <v>51</v>
      </c>
      <c r="D6" s="27" t="s">
        <v>8</v>
      </c>
      <c r="E6" s="27" t="s">
        <v>57</v>
      </c>
      <c r="F6" s="26" t="s">
        <v>61</v>
      </c>
      <c r="G6" s="18">
        <v>1</v>
      </c>
      <c r="H6" s="29">
        <v>61500000</v>
      </c>
      <c r="I6" s="16"/>
    </row>
    <row r="7" spans="1:9">
      <c r="A7" s="16"/>
      <c r="B7" s="26">
        <v>5</v>
      </c>
      <c r="C7" s="26" t="s">
        <v>52</v>
      </c>
      <c r="D7" s="27" t="s">
        <v>8</v>
      </c>
      <c r="E7" s="27" t="s">
        <v>58</v>
      </c>
      <c r="F7" s="26" t="s">
        <v>61</v>
      </c>
      <c r="G7" s="18">
        <v>1</v>
      </c>
      <c r="H7" s="29">
        <v>3690000</v>
      </c>
      <c r="I7" s="16"/>
    </row>
    <row r="8" spans="1:9">
      <c r="A8" s="16"/>
      <c r="B8" s="26">
        <v>6</v>
      </c>
      <c r="C8" s="26" t="s">
        <v>29</v>
      </c>
      <c r="D8" s="27" t="s">
        <v>8</v>
      </c>
      <c r="E8" s="27"/>
      <c r="F8" s="26"/>
      <c r="G8" s="18">
        <v>1</v>
      </c>
      <c r="H8" s="29"/>
      <c r="I8" s="16"/>
    </row>
    <row r="9" spans="1:9">
      <c r="A9" s="16"/>
      <c r="B9" s="26">
        <v>7</v>
      </c>
      <c r="C9" s="26" t="s">
        <v>53</v>
      </c>
      <c r="D9" s="27" t="s">
        <v>8</v>
      </c>
      <c r="E9" s="27" t="s">
        <v>59</v>
      </c>
      <c r="F9" s="26" t="s">
        <v>61</v>
      </c>
      <c r="G9" s="18">
        <v>1</v>
      </c>
      <c r="H9" s="29">
        <v>4305000</v>
      </c>
      <c r="I9" s="16"/>
    </row>
    <row r="10" spans="1:9">
      <c r="A10" s="16"/>
      <c r="B10" s="26">
        <v>8</v>
      </c>
      <c r="C10" s="26" t="s">
        <v>9</v>
      </c>
      <c r="D10" s="27" t="s">
        <v>8</v>
      </c>
      <c r="E10" s="27" t="s">
        <v>60</v>
      </c>
      <c r="F10" s="26" t="s">
        <v>10</v>
      </c>
      <c r="G10" s="18">
        <v>1</v>
      </c>
      <c r="H10" s="29">
        <v>2409119.8199999998</v>
      </c>
      <c r="I10" s="16"/>
    </row>
    <row r="11" spans="1:9">
      <c r="A11" s="16"/>
      <c r="B11" s="26">
        <v>9</v>
      </c>
      <c r="C11" s="26" t="s">
        <v>28</v>
      </c>
      <c r="D11" s="27" t="s">
        <v>8</v>
      </c>
      <c r="E11" s="27"/>
      <c r="F11" s="26" t="s">
        <v>16</v>
      </c>
      <c r="G11" s="18">
        <v>1</v>
      </c>
      <c r="H11" s="25"/>
      <c r="I11" s="16"/>
    </row>
    <row r="12" spans="1:9" ht="30">
      <c r="A12" s="16"/>
      <c r="B12" s="26">
        <v>10</v>
      </c>
      <c r="C12" s="26" t="s">
        <v>63</v>
      </c>
      <c r="D12" s="27" t="s">
        <v>11</v>
      </c>
      <c r="E12" s="27" t="s">
        <v>14</v>
      </c>
      <c r="F12" s="26" t="s">
        <v>15</v>
      </c>
      <c r="G12" s="28">
        <v>1</v>
      </c>
      <c r="H12" s="30">
        <v>3097165</v>
      </c>
      <c r="I12" s="16"/>
    </row>
    <row r="13" spans="1:9" ht="15.75" thickBot="1">
      <c r="A13" s="16"/>
      <c r="B13" s="26">
        <v>11</v>
      </c>
      <c r="C13" s="26" t="s">
        <v>64</v>
      </c>
      <c r="D13" s="27" t="s">
        <v>11</v>
      </c>
      <c r="E13" s="27" t="s">
        <v>65</v>
      </c>
      <c r="F13" s="26" t="s">
        <v>61</v>
      </c>
      <c r="G13" s="28">
        <v>1</v>
      </c>
      <c r="H13" s="31">
        <v>984000</v>
      </c>
      <c r="I13" s="16"/>
    </row>
    <row r="14" spans="1:9" ht="15.75" thickBot="1">
      <c r="A14" s="16"/>
      <c r="B14" s="19" t="s">
        <v>7</v>
      </c>
      <c r="C14" s="20"/>
      <c r="D14" s="20"/>
      <c r="E14" s="20"/>
      <c r="F14" s="20"/>
      <c r="G14" s="17">
        <f>SUM(G3:G13)</f>
        <v>11</v>
      </c>
      <c r="H14" s="10">
        <f>SUM(H3:H13)</f>
        <v>157220634.81999999</v>
      </c>
      <c r="I14" s="16"/>
    </row>
    <row r="15" spans="1:9" ht="30" customHeight="1">
      <c r="A15" s="16"/>
      <c r="B15" s="16"/>
      <c r="C15" s="16"/>
      <c r="D15" s="16"/>
      <c r="E15" s="16"/>
      <c r="F15" s="16"/>
      <c r="G15" s="16"/>
      <c r="H15" s="16"/>
      <c r="I15" s="16"/>
    </row>
  </sheetData>
  <mergeCells count="1">
    <mergeCell ref="B14:F1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D13" sqref="D13"/>
    </sheetView>
  </sheetViews>
  <sheetFormatPr defaultRowHeight="15"/>
  <cols>
    <col min="1" max="1" width="8.5703125" customWidth="1"/>
    <col min="3" max="3" width="36.42578125" customWidth="1"/>
    <col min="4" max="4" width="27.85546875" customWidth="1"/>
    <col min="5" max="5" width="11.42578125" customWidth="1"/>
    <col min="6" max="6" width="12.85546875" customWidth="1"/>
    <col min="8" max="8" width="13.7109375" customWidth="1"/>
  </cols>
  <sheetData>
    <row r="1" spans="1:9" ht="32.25" customHeight="1" thickBot="1">
      <c r="A1" s="16"/>
      <c r="B1" s="16"/>
      <c r="C1" s="16"/>
      <c r="D1" s="16"/>
      <c r="E1" s="16"/>
      <c r="F1" s="16"/>
      <c r="G1" s="16"/>
      <c r="H1" s="16"/>
      <c r="I1" s="16"/>
    </row>
    <row r="2" spans="1:9" ht="15.75" thickBot="1">
      <c r="A2" s="16"/>
      <c r="B2" s="15" t="s">
        <v>0</v>
      </c>
      <c r="C2" s="11" t="s">
        <v>1</v>
      </c>
      <c r="D2" s="12" t="s">
        <v>6</v>
      </c>
      <c r="E2" s="12" t="s">
        <v>2</v>
      </c>
      <c r="F2" s="11" t="s">
        <v>3</v>
      </c>
      <c r="G2" s="13" t="s">
        <v>4</v>
      </c>
      <c r="H2" s="11" t="s">
        <v>5</v>
      </c>
      <c r="I2" s="16"/>
    </row>
    <row r="3" spans="1:9">
      <c r="A3" s="16"/>
      <c r="B3" s="14">
        <v>1</v>
      </c>
      <c r="C3" s="2"/>
      <c r="D3" s="5"/>
      <c r="E3" s="5"/>
      <c r="F3" s="2"/>
      <c r="G3" s="1"/>
      <c r="H3" s="8"/>
      <c r="I3" s="16"/>
    </row>
    <row r="4" spans="1:9">
      <c r="A4" s="16"/>
      <c r="B4" s="2">
        <v>2</v>
      </c>
      <c r="C4" s="2"/>
      <c r="D4" s="5"/>
      <c r="E4" s="5"/>
      <c r="F4" s="2"/>
      <c r="G4" s="1"/>
      <c r="H4" s="8"/>
      <c r="I4" s="16"/>
    </row>
    <row r="5" spans="1:9">
      <c r="A5" s="16"/>
      <c r="B5" s="2">
        <v>3</v>
      </c>
      <c r="C5" s="2"/>
      <c r="D5" s="5"/>
      <c r="E5" s="5"/>
      <c r="F5" s="2"/>
      <c r="G5" s="1"/>
      <c r="H5" s="8"/>
      <c r="I5" s="16"/>
    </row>
    <row r="6" spans="1:9" ht="15.75" thickBot="1">
      <c r="A6" s="16"/>
      <c r="B6" s="4">
        <v>4</v>
      </c>
      <c r="C6" s="3"/>
      <c r="D6" s="6"/>
      <c r="E6" s="6"/>
      <c r="F6" s="3"/>
      <c r="G6" s="7"/>
      <c r="H6" s="9"/>
      <c r="I6" s="16"/>
    </row>
    <row r="7" spans="1:9" ht="15.75" thickBot="1">
      <c r="A7" s="16"/>
      <c r="B7" s="19" t="s">
        <v>7</v>
      </c>
      <c r="C7" s="20"/>
      <c r="D7" s="20"/>
      <c r="E7" s="20"/>
      <c r="F7" s="20"/>
      <c r="G7" s="21"/>
      <c r="H7" s="10">
        <f>SUM(H3:H6)</f>
        <v>0</v>
      </c>
      <c r="I7" s="16"/>
    </row>
    <row r="8" spans="1:9" ht="30.75" customHeight="1">
      <c r="A8" s="16"/>
      <c r="B8" s="16"/>
      <c r="C8" s="16"/>
      <c r="D8" s="16"/>
      <c r="E8" s="16"/>
      <c r="F8" s="16"/>
      <c r="G8" s="16"/>
      <c r="H8" s="16"/>
      <c r="I8" s="16"/>
    </row>
  </sheetData>
  <mergeCells count="1">
    <mergeCell ref="B7:G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2016</vt:lpstr>
      <vt:lpstr>2017</vt:lpstr>
      <vt:lpstr>2018</vt:lpstr>
    </vt:vector>
  </TitlesOfParts>
  <Company>Deftones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Marina</cp:lastModifiedBy>
  <dcterms:created xsi:type="dcterms:W3CDTF">2019-02-06T08:41:24Z</dcterms:created>
  <dcterms:modified xsi:type="dcterms:W3CDTF">2019-04-15T15:17:43Z</dcterms:modified>
</cp:coreProperties>
</file>